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905" windowWidth="11970" windowHeight="5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<sst xmlns="http://schemas.openxmlformats.org/spreadsheetml/2006/main" count="45" uniqueCount="38">
  <si>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F"</t>
  </si>
  <si>
    <t>F'</t>
  </si>
  <si>
    <t>dF</t>
  </si>
  <si>
    <t>P'</t>
  </si>
  <si>
    <t>v'</t>
  </si>
  <si>
    <t>P"</t>
  </si>
  <si>
    <t>v"</t>
  </si>
  <si>
    <t>eff'</t>
  </si>
  <si>
    <t>eff"</t>
  </si>
  <si>
    <t>(w)</t>
  </si>
  <si>
    <t>(m/s)</t>
  </si>
  <si>
    <t>(decimal)</t>
  </si>
  <si>
    <t>(n)</t>
  </si>
  <si>
    <t>Temp</t>
  </si>
  <si>
    <t>Pressure</t>
  </si>
  <si>
    <t>air density</t>
  </si>
  <si>
    <t>(C)</t>
  </si>
  <si>
    <t>(hPa)</t>
  </si>
  <si>
    <t>(kg/m^3 )</t>
  </si>
  <si>
    <t>dry air constant</t>
  </si>
  <si>
    <t>(K)</t>
  </si>
  <si>
    <t>(Pa)</t>
  </si>
  <si>
    <t>(J/kg-K)</t>
  </si>
  <si>
    <t>(m^2)</t>
  </si>
  <si>
    <t>Crr</t>
  </si>
  <si>
    <t>(n/n)</t>
  </si>
  <si>
    <t>m</t>
  </si>
  <si>
    <t>(kg)</t>
  </si>
  <si>
    <t>g</t>
  </si>
  <si>
    <t>(m/s^2)</t>
  </si>
  <si>
    <t>M5 Low racer, full fairing</t>
  </si>
  <si>
    <t>Flux ultra-low SWB, rear fairing</t>
  </si>
  <si>
    <t>Moser bike</t>
  </si>
  <si>
    <t>Cadex road racer</t>
  </si>
  <si>
    <t>Radius 16V</t>
  </si>
  <si>
    <t>John Snyder 2000-2004</t>
  </si>
  <si>
    <t>Cd x A and Crr determination via comparison of power and velocity</t>
  </si>
  <si>
    <t>Cd x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</si>
</sst>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5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6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pane xSplit="9750" ySplit="3735" topLeftCell="S13" activePane="topLeft" state="split"/>
      <selection pane="topLeft" activeCell="E3" sqref="E3"/>
      <selection pane="topRight" activeCell="S4" sqref="S4"/>
      <selection pane="bottomLeft" activeCell="H13" sqref="H13"/>
      <selection pane="bottomRight" activeCell="S13" sqref="S13"/>
    </sheetView>
  </sheetViews>
  <sheetFormatPr defaultColWidth="9.140625" defaultRowHeight="12.75"/>
  <cols>
    <col min="1" max="1" width="33.57421875" style="0" customWidth="1"/>
    <col min="2" max="2" width="8.28125" style="0" customWidth="1"/>
    <col min="3" max="3" width="8.00390625" style="0" customWidth="1"/>
    <col min="4" max="4" width="8.8515625" style="0" customWidth="1"/>
    <col min="5" max="5" width="5.57421875" style="0" customWidth="1"/>
    <col min="6" max="6" width="8.28125" style="0" customWidth="1"/>
    <col min="7" max="7" width="7.00390625" style="0" customWidth="1"/>
    <col min="8" max="8" width="9.57421875" style="0" customWidth="1"/>
    <col min="9" max="10" width="5.57421875" style="0" customWidth="1"/>
    <col min="11" max="11" width="7.00390625" style="0" customWidth="1"/>
    <col min="12" max="12" width="9.57421875" style="0" customWidth="1"/>
    <col min="13" max="13" width="10.28125" style="0" customWidth="1"/>
    <col min="14" max="14" width="6.57421875" style="0" customWidth="1"/>
    <col min="15" max="15" width="9.57421875" style="0" customWidth="1"/>
    <col min="16" max="16" width="15.421875" style="0" customWidth="1"/>
    <col min="17" max="17" width="8.28125" style="0" customWidth="1"/>
    <col min="18" max="18" width="7.57421875" style="0" customWidth="1"/>
    <col min="19" max="19" width="6.421875" style="0" customWidth="1"/>
    <col min="20" max="20" width="7.8515625" style="0" customWidth="1"/>
  </cols>
  <sheetData>
    <row r="1" ht="18">
      <c r="A1" s="3" t="s">
        <v>36</v>
      </c>
    </row>
    <row r="2" ht="12.75">
      <c r="A2" t="s">
        <v>35</v>
      </c>
    </row>
    <row r="4" spans="1:24" ht="12.75">
      <c r="A4" s="1"/>
      <c r="B4" s="12" t="s">
        <v>3</v>
      </c>
      <c r="C4" s="12" t="s">
        <v>4</v>
      </c>
      <c r="D4" s="12" t="s">
        <v>7</v>
      </c>
      <c r="E4" s="12" t="s">
        <v>1</v>
      </c>
      <c r="F4" s="12" t="s">
        <v>5</v>
      </c>
      <c r="G4" s="12" t="s">
        <v>6</v>
      </c>
      <c r="H4" s="12" t="s">
        <v>8</v>
      </c>
      <c r="I4" s="12" t="s">
        <v>0</v>
      </c>
      <c r="J4" s="12" t="s">
        <v>2</v>
      </c>
      <c r="K4" s="13" t="s">
        <v>13</v>
      </c>
      <c r="L4" s="13" t="s">
        <v>14</v>
      </c>
      <c r="M4" s="13" t="s">
        <v>15</v>
      </c>
      <c r="N4" s="9" t="s">
        <v>13</v>
      </c>
      <c r="O4" s="9" t="s">
        <v>14</v>
      </c>
      <c r="P4" s="9" t="s">
        <v>19</v>
      </c>
      <c r="Q4" s="9" t="s">
        <v>26</v>
      </c>
      <c r="R4" s="9" t="s">
        <v>28</v>
      </c>
      <c r="S4" s="9" t="s">
        <v>37</v>
      </c>
      <c r="T4" s="9" t="s">
        <v>24</v>
      </c>
      <c r="U4" s="1"/>
      <c r="V4" s="1"/>
      <c r="W4" s="1"/>
      <c r="X4" s="1"/>
    </row>
    <row r="5" spans="1:24" ht="12.75">
      <c r="A5" s="1"/>
      <c r="B5" s="12" t="s">
        <v>9</v>
      </c>
      <c r="C5" s="12" t="s">
        <v>10</v>
      </c>
      <c r="D5" s="12" t="s">
        <v>11</v>
      </c>
      <c r="E5" s="12" t="s">
        <v>12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12</v>
      </c>
      <c r="K5" s="13" t="s">
        <v>16</v>
      </c>
      <c r="L5" s="13" t="s">
        <v>17</v>
      </c>
      <c r="M5" s="13" t="s">
        <v>18</v>
      </c>
      <c r="N5" s="9" t="s">
        <v>20</v>
      </c>
      <c r="O5" s="9" t="s">
        <v>21</v>
      </c>
      <c r="P5" s="9" t="s">
        <v>22</v>
      </c>
      <c r="Q5" s="9" t="s">
        <v>27</v>
      </c>
      <c r="R5" s="9" t="s">
        <v>29</v>
      </c>
      <c r="S5" s="9" t="s">
        <v>23</v>
      </c>
      <c r="T5" s="9" t="s">
        <v>25</v>
      </c>
      <c r="U5" s="1"/>
      <c r="V5" s="1"/>
      <c r="W5" s="1"/>
      <c r="X5" s="1"/>
    </row>
    <row r="6" spans="1:24" ht="15">
      <c r="A6" s="15" t="s">
        <v>30</v>
      </c>
      <c r="B6" s="7">
        <v>50</v>
      </c>
      <c r="C6" s="7">
        <v>8.34</v>
      </c>
      <c r="D6" s="7">
        <v>0.95</v>
      </c>
      <c r="E6" s="2">
        <f aca="true" t="shared" si="0" ref="E6:E12">(B6/C6)*D6</f>
        <v>5.695443645083933</v>
      </c>
      <c r="F6" s="7">
        <v>106</v>
      </c>
      <c r="G6" s="7">
        <v>12.5</v>
      </c>
      <c r="H6" s="7">
        <v>0.95</v>
      </c>
      <c r="I6" s="2">
        <f aca="true" t="shared" si="1" ref="I6:I12">(F6/G6)*H6</f>
        <v>8.056</v>
      </c>
      <c r="J6" s="2">
        <f aca="true" t="shared" si="2" ref="J6:J12">I6-E6</f>
        <v>2.360556354916066</v>
      </c>
      <c r="K6" s="8">
        <v>17</v>
      </c>
      <c r="L6" s="8">
        <v>1000</v>
      </c>
      <c r="M6" s="4">
        <f aca="true" t="shared" si="3" ref="M6:M12">O6/(P6*N6)</f>
        <v>1.2014898474107893</v>
      </c>
      <c r="N6" s="4">
        <f aca="true" t="shared" si="4" ref="N6:N12">K6+273</f>
        <v>290</v>
      </c>
      <c r="O6" s="4">
        <f aca="true" t="shared" si="5" ref="O6:O12">L6*100</f>
        <v>100000</v>
      </c>
      <c r="P6" s="5">
        <v>287</v>
      </c>
      <c r="Q6" s="7">
        <v>100</v>
      </c>
      <c r="R6" s="6">
        <v>9.807</v>
      </c>
      <c r="S6" s="14">
        <f aca="true" t="shared" si="6" ref="S6:S12">(2*J6)/(M6*(G6^2-C6^2))</f>
        <v>0.04532452048106087</v>
      </c>
      <c r="T6" s="11">
        <f aca="true" t="shared" si="7" ref="T6:T12">(I6-(S6*M6*G6^2*0.5))/(Q6*R6)</f>
        <v>0.003876364523048186</v>
      </c>
      <c r="U6" s="1"/>
      <c r="V6" s="1"/>
      <c r="W6" s="1"/>
      <c r="X6" s="1"/>
    </row>
    <row r="7" spans="1:24" ht="15">
      <c r="A7" s="15" t="s">
        <v>31</v>
      </c>
      <c r="B7" s="7">
        <v>95</v>
      </c>
      <c r="C7" s="7">
        <v>8.34</v>
      </c>
      <c r="D7" s="7">
        <v>0.95</v>
      </c>
      <c r="E7" s="2">
        <f t="shared" si="0"/>
        <v>10.821342925659472</v>
      </c>
      <c r="F7" s="7">
        <v>263</v>
      </c>
      <c r="G7" s="7">
        <v>12.5</v>
      </c>
      <c r="H7" s="7">
        <v>0.95</v>
      </c>
      <c r="I7" s="2">
        <f t="shared" si="1"/>
        <v>19.988</v>
      </c>
      <c r="J7" s="2">
        <f t="shared" si="2"/>
        <v>9.166657074340527</v>
      </c>
      <c r="K7" s="8">
        <v>17</v>
      </c>
      <c r="L7" s="8">
        <v>1000</v>
      </c>
      <c r="M7" s="4">
        <f t="shared" si="3"/>
        <v>1.2014898474107893</v>
      </c>
      <c r="N7" s="4">
        <f t="shared" si="4"/>
        <v>290</v>
      </c>
      <c r="O7" s="4">
        <f t="shared" si="5"/>
        <v>100000</v>
      </c>
      <c r="P7" s="5">
        <v>287</v>
      </c>
      <c r="Q7" s="7">
        <v>100</v>
      </c>
      <c r="R7" s="6">
        <v>9.807</v>
      </c>
      <c r="S7" s="10">
        <f t="shared" si="6"/>
        <v>0.17600695507376765</v>
      </c>
      <c r="T7" s="11">
        <f t="shared" si="7"/>
        <v>0.003535088967477093</v>
      </c>
      <c r="U7" s="1"/>
      <c r="V7" s="1"/>
      <c r="W7" s="1"/>
      <c r="X7" s="1"/>
    </row>
    <row r="8" spans="1:24" ht="15">
      <c r="A8" s="15" t="s">
        <v>32</v>
      </c>
      <c r="B8" s="7">
        <v>109</v>
      </c>
      <c r="C8" s="7">
        <v>8.34</v>
      </c>
      <c r="D8" s="7">
        <v>0.95</v>
      </c>
      <c r="E8" s="2">
        <f t="shared" si="0"/>
        <v>12.416067146282973</v>
      </c>
      <c r="F8" s="7">
        <v>311</v>
      </c>
      <c r="G8" s="7">
        <v>12.5</v>
      </c>
      <c r="H8" s="7">
        <v>0.95</v>
      </c>
      <c r="I8" s="2">
        <f t="shared" si="1"/>
        <v>23.636</v>
      </c>
      <c r="J8" s="2">
        <f t="shared" si="2"/>
        <v>11.219932853717026</v>
      </c>
      <c r="K8" s="8">
        <v>17</v>
      </c>
      <c r="L8" s="8">
        <v>1000</v>
      </c>
      <c r="M8" s="4">
        <f t="shared" si="3"/>
        <v>1.2014898474107893</v>
      </c>
      <c r="N8" s="4">
        <f t="shared" si="4"/>
        <v>290</v>
      </c>
      <c r="O8" s="4">
        <f t="shared" si="5"/>
        <v>100000</v>
      </c>
      <c r="P8" s="5">
        <v>287</v>
      </c>
      <c r="Q8" s="7">
        <v>100</v>
      </c>
      <c r="R8" s="6">
        <v>9.807</v>
      </c>
      <c r="S8" s="10">
        <f t="shared" si="6"/>
        <v>0.21543144918584547</v>
      </c>
      <c r="T8" s="11">
        <f t="shared" si="7"/>
        <v>0.0034814180074032998</v>
      </c>
      <c r="U8" s="1"/>
      <c r="V8" s="1"/>
      <c r="W8" s="1"/>
      <c r="X8" s="1"/>
    </row>
    <row r="9" spans="1:24" ht="15">
      <c r="A9" s="15" t="s">
        <v>33</v>
      </c>
      <c r="B9" s="7">
        <v>127</v>
      </c>
      <c r="C9" s="7">
        <v>8.34</v>
      </c>
      <c r="D9" s="7">
        <v>0.95</v>
      </c>
      <c r="E9" s="2">
        <f t="shared" si="0"/>
        <v>14.466426858513188</v>
      </c>
      <c r="F9" s="7">
        <v>355</v>
      </c>
      <c r="G9" s="7">
        <v>12.5</v>
      </c>
      <c r="H9" s="7">
        <v>0.95</v>
      </c>
      <c r="I9" s="2">
        <f t="shared" si="1"/>
        <v>26.979999999999997</v>
      </c>
      <c r="J9" s="2">
        <f t="shared" si="2"/>
        <v>12.513573141486809</v>
      </c>
      <c r="K9" s="8">
        <v>17</v>
      </c>
      <c r="L9" s="8">
        <v>1000</v>
      </c>
      <c r="M9" s="4">
        <f t="shared" si="3"/>
        <v>1.2014898474107893</v>
      </c>
      <c r="N9" s="4">
        <f t="shared" si="4"/>
        <v>290</v>
      </c>
      <c r="O9" s="4">
        <f t="shared" si="5"/>
        <v>100000</v>
      </c>
      <c r="P9" s="5">
        <v>287</v>
      </c>
      <c r="Q9" s="7">
        <v>100</v>
      </c>
      <c r="R9" s="6">
        <v>9.807</v>
      </c>
      <c r="S9" s="10">
        <f t="shared" si="6"/>
        <v>0.24027035023391294</v>
      </c>
      <c r="T9" s="11">
        <f t="shared" si="7"/>
        <v>0.004513804995803299</v>
      </c>
      <c r="U9" s="1"/>
      <c r="V9" s="1"/>
      <c r="W9" s="1"/>
      <c r="X9" s="1"/>
    </row>
    <row r="10" spans="1:24" ht="15">
      <c r="A10" s="15" t="s">
        <v>34</v>
      </c>
      <c r="B10" s="7">
        <v>127</v>
      </c>
      <c r="C10" s="7">
        <v>8.34</v>
      </c>
      <c r="D10" s="7">
        <v>0.95</v>
      </c>
      <c r="E10" s="2">
        <f t="shared" si="0"/>
        <v>14.466426858513188</v>
      </c>
      <c r="F10" s="7">
        <v>374</v>
      </c>
      <c r="G10" s="7">
        <v>12.5</v>
      </c>
      <c r="H10" s="7">
        <v>0.95</v>
      </c>
      <c r="I10" s="2">
        <f t="shared" si="1"/>
        <v>28.424</v>
      </c>
      <c r="J10" s="2">
        <f t="shared" si="2"/>
        <v>13.957573141486812</v>
      </c>
      <c r="K10" s="8">
        <v>17</v>
      </c>
      <c r="L10" s="8">
        <v>1000</v>
      </c>
      <c r="M10" s="4">
        <f t="shared" si="3"/>
        <v>1.2014898474107893</v>
      </c>
      <c r="N10" s="4">
        <f t="shared" si="4"/>
        <v>290</v>
      </c>
      <c r="O10" s="4">
        <f t="shared" si="5"/>
        <v>100000</v>
      </c>
      <c r="P10" s="5">
        <v>287</v>
      </c>
      <c r="Q10" s="7">
        <v>100</v>
      </c>
      <c r="R10" s="6">
        <v>9.807</v>
      </c>
      <c r="S10" s="10">
        <f t="shared" si="6"/>
        <v>0.2679962748611092</v>
      </c>
      <c r="T10" s="11">
        <f t="shared" si="7"/>
        <v>0.003332472708466044</v>
      </c>
      <c r="U10" s="1"/>
      <c r="V10" s="1"/>
      <c r="W10" s="1"/>
      <c r="X10" s="1"/>
    </row>
    <row r="11" spans="2:24" ht="15">
      <c r="B11" s="7"/>
      <c r="C11" s="7"/>
      <c r="D11" s="7"/>
      <c r="E11" s="2"/>
      <c r="F11" s="7"/>
      <c r="G11" s="7"/>
      <c r="H11" s="7"/>
      <c r="I11" s="2"/>
      <c r="J11" s="2"/>
      <c r="K11" s="8"/>
      <c r="L11" s="8"/>
      <c r="M11" s="4"/>
      <c r="N11" s="4"/>
      <c r="O11" s="4"/>
      <c r="P11" s="5"/>
      <c r="Q11" s="7"/>
      <c r="R11" s="6"/>
      <c r="S11" s="10"/>
      <c r="T11" s="11"/>
      <c r="U11" s="1"/>
      <c r="V11" s="1"/>
      <c r="W11" s="1"/>
      <c r="X11" s="1"/>
    </row>
    <row r="12" spans="2:22" ht="15">
      <c r="B12" s="7"/>
      <c r="C12" s="7"/>
      <c r="D12" s="7"/>
      <c r="E12" s="2"/>
      <c r="F12" s="7"/>
      <c r="G12" s="7"/>
      <c r="H12" s="7"/>
      <c r="I12" s="2"/>
      <c r="J12" s="2"/>
      <c r="K12" s="8"/>
      <c r="L12" s="8"/>
      <c r="M12" s="4"/>
      <c r="N12" s="4"/>
      <c r="O12" s="4"/>
      <c r="P12" s="5"/>
      <c r="Q12" s="7"/>
      <c r="R12" s="6"/>
      <c r="S12" s="10"/>
      <c r="T12" s="11"/>
      <c r="U12" s="1"/>
      <c r="V12" s="1"/>
    </row>
    <row r="13" spans="2:22" ht="15">
      <c r="B13" s="7"/>
      <c r="C13" s="7"/>
      <c r="D13" s="7"/>
      <c r="E13" s="2"/>
      <c r="F13" s="7"/>
      <c r="G13" s="7"/>
      <c r="H13" s="7"/>
      <c r="I13" s="2"/>
      <c r="J13" s="2"/>
      <c r="K13" s="8"/>
      <c r="L13" s="8"/>
      <c r="M13" s="4"/>
      <c r="N13" s="4"/>
      <c r="O13" s="4"/>
      <c r="P13" s="5"/>
      <c r="Q13" s="7"/>
      <c r="R13" s="6"/>
      <c r="S13" s="10"/>
      <c r="T13" s="11"/>
      <c r="U13" s="1"/>
      <c r="V13" s="1"/>
    </row>
    <row r="14" spans="2:22" ht="15">
      <c r="B14" s="7"/>
      <c r="C14" s="7"/>
      <c r="D14" s="7"/>
      <c r="E14" s="2"/>
      <c r="F14" s="7"/>
      <c r="G14" s="7"/>
      <c r="H14" s="7"/>
      <c r="I14" s="2"/>
      <c r="J14" s="2"/>
      <c r="K14" s="8"/>
      <c r="L14" s="8"/>
      <c r="M14" s="4"/>
      <c r="N14" s="4"/>
      <c r="O14" s="4"/>
      <c r="P14" s="5"/>
      <c r="Q14" s="7"/>
      <c r="R14" s="6"/>
      <c r="S14" s="10"/>
      <c r="T14" s="11"/>
      <c r="U14" s="1"/>
      <c r="V14" s="1"/>
    </row>
    <row r="15" spans="2:22" ht="15">
      <c r="B15" s="7"/>
      <c r="C15" s="7"/>
      <c r="D15" s="7"/>
      <c r="E15" s="2"/>
      <c r="F15" s="7"/>
      <c r="G15" s="7"/>
      <c r="H15" s="7"/>
      <c r="I15" s="2"/>
      <c r="J15" s="2"/>
      <c r="K15" s="8"/>
      <c r="L15" s="8"/>
      <c r="M15" s="4"/>
      <c r="N15" s="4"/>
      <c r="O15" s="4"/>
      <c r="P15" s="5"/>
      <c r="Q15" s="7"/>
      <c r="R15" s="6"/>
      <c r="S15" s="10"/>
      <c r="T15" s="11"/>
      <c r="U15" s="1"/>
      <c r="V15" s="1"/>
    </row>
    <row r="16" spans="2:22" ht="15">
      <c r="B16" s="7"/>
      <c r="C16" s="7"/>
      <c r="D16" s="7"/>
      <c r="E16" s="2"/>
      <c r="F16" s="7"/>
      <c r="G16" s="7"/>
      <c r="H16" s="7"/>
      <c r="I16" s="2"/>
      <c r="J16" s="2"/>
      <c r="K16" s="8"/>
      <c r="L16" s="8"/>
      <c r="M16" s="4"/>
      <c r="N16" s="4"/>
      <c r="O16" s="4"/>
      <c r="P16" s="5"/>
      <c r="Q16" s="7"/>
      <c r="R16" s="6"/>
      <c r="S16" s="14"/>
      <c r="T16" s="11"/>
      <c r="U16" s="1"/>
      <c r="V16" s="1"/>
    </row>
    <row r="17" spans="2:22" ht="15">
      <c r="B17" s="7"/>
      <c r="C17" s="7"/>
      <c r="D17" s="7"/>
      <c r="E17" s="2"/>
      <c r="F17" s="7"/>
      <c r="G17" s="7"/>
      <c r="H17" s="7"/>
      <c r="I17" s="2"/>
      <c r="J17" s="2"/>
      <c r="K17" s="8"/>
      <c r="L17" s="8"/>
      <c r="M17" s="4"/>
      <c r="N17" s="4"/>
      <c r="O17" s="4"/>
      <c r="P17" s="5"/>
      <c r="Q17" s="7"/>
      <c r="R17" s="6"/>
      <c r="S17" s="14"/>
      <c r="T17" s="11"/>
      <c r="U17" s="1"/>
      <c r="V17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Snyder</dc:creator>
  <cp:keywords/>
  <dc:description/>
  <cp:lastModifiedBy>John Snyder</cp:lastModifiedBy>
  <dcterms:created xsi:type="dcterms:W3CDTF">2004-03-25T07:34:11Z</dcterms:created>
  <dcterms:modified xsi:type="dcterms:W3CDTF">2004-09-13T09:27:43Z</dcterms:modified>
  <cp:category/>
  <cp:version/>
  <cp:contentType/>
  <cp:contentStatus/>
</cp:coreProperties>
</file>